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2014_TD" sheetId="2" r:id="rId1"/>
  </sheets>
  <calcPr calcId="145621"/>
</workbook>
</file>

<file path=xl/calcChain.xml><?xml version="1.0" encoding="utf-8"?>
<calcChain xmlns="http://schemas.openxmlformats.org/spreadsheetml/2006/main">
  <c r="J12" i="2" l="1"/>
  <c r="J11" i="2"/>
  <c r="J10" i="2"/>
  <c r="J9" i="2"/>
  <c r="B8" i="2"/>
  <c r="J8" i="2" s="1"/>
  <c r="J6" i="2" l="1"/>
  <c r="J7" i="2"/>
  <c r="I5" i="2" l="1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J5" i="2" l="1"/>
  <c r="J4" i="2"/>
</calcChain>
</file>

<file path=xl/sharedStrings.xml><?xml version="1.0" encoding="utf-8"?>
<sst xmlns="http://schemas.openxmlformats.org/spreadsheetml/2006/main" count="15" uniqueCount="15">
  <si>
    <t>TOTALE</t>
  </si>
  <si>
    <t>Qualifica funzionale 
Funktionsebene</t>
  </si>
  <si>
    <t>Anno - Jahr 2014</t>
  </si>
  <si>
    <t>Costo del personale dell'ABD AIRPORT SPA  con rapporto di contratto  a tempo indeterminato
Personalkosten der ABD AIRPORT der Angestellten mit  unbefristetem Arbeitsvertrag</t>
  </si>
  <si>
    <t>2A</t>
  </si>
  <si>
    <t>2B</t>
  </si>
  <si>
    <t>C2*</t>
  </si>
  <si>
    <t xml:space="preserve">RAL </t>
  </si>
  <si>
    <t>CTR. PREVID.</t>
  </si>
  <si>
    <t>CTR. INAIL</t>
  </si>
  <si>
    <t xml:space="preserve"> meno ratei 2013</t>
  </si>
  <si>
    <t>meno CTR ratei 2013</t>
  </si>
  <si>
    <t>ratei FE+P+14 2014</t>
  </si>
  <si>
    <t>CTR ratei 2014</t>
  </si>
  <si>
    <t>T.F.R.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</si>
</sst>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19" fillId="0" borderId="11" xfId="0" applyFont="1" applyBorder="1" applyAlignment="1">
      <alignment horizontal="center" wrapText="1"/>
    </xf>
    <xf numFmtId="4" fontId="0" fillId="0" borderId="10" xfId="0" applyNumberFormat="1" applyBorder="1" applyAlignment="1">
      <alignment horizontal="center" wrapText="1"/>
    </xf>
    <xf numFmtId="4" fontId="0" fillId="0" borderId="10" xfId="0" applyNumberFormat="1" applyFont="1" applyFill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A2" sqref="A2:J2"/>
    </sheetView>
  </sheetViews>
  <sheetFormatPr defaultRowHeight="15" x14ac:dyDescent="0.25"/>
  <cols>
    <col min="1" max="1" width="27.140625" customWidth="1"/>
    <col min="2" max="3" width="14.7109375" customWidth="1"/>
    <col min="4" max="4" width="13.7109375" customWidth="1"/>
    <col min="5" max="5" width="11.85546875" customWidth="1"/>
    <col min="6" max="6" width="11.140625" customWidth="1"/>
    <col min="7" max="7" width="10.85546875" customWidth="1"/>
    <col min="8" max="8" width="11.28515625" customWidth="1"/>
    <col min="9" max="9" width="12" customWidth="1"/>
    <col min="10" max="10" width="12.42578125" customWidth="1"/>
  </cols>
  <sheetData>
    <row r="1" spans="1:11" ht="18.75" x14ac:dyDescent="0.3">
      <c r="A1" s="10" t="s">
        <v>2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37.5" customHeight="1" x14ac:dyDescent="0.3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s="1" customFormat="1" ht="33.75" x14ac:dyDescent="0.25">
      <c r="A3" s="3" t="s">
        <v>1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8" t="s">
        <v>12</v>
      </c>
      <c r="H3" s="8" t="s">
        <v>13</v>
      </c>
      <c r="I3" s="6" t="s">
        <v>14</v>
      </c>
      <c r="J3" s="6" t="s">
        <v>0</v>
      </c>
    </row>
    <row r="4" spans="1:11" s="1" customFormat="1" ht="15.75" x14ac:dyDescent="0.25">
      <c r="A4" s="3" t="s">
        <v>4</v>
      </c>
      <c r="B4" s="13">
        <f>50787.14+65220.96+41036.83</f>
        <v>157044.93</v>
      </c>
      <c r="C4" s="13">
        <f>13984.17+17871.88+11298.37</f>
        <v>43154.420000000006</v>
      </c>
      <c r="D4" s="13">
        <f>307.54+1316.67+828.26</f>
        <v>2452.4700000000003</v>
      </c>
      <c r="E4" s="13">
        <f>1465.58+2208.78+1170.78</f>
        <v>4845.1400000000003</v>
      </c>
      <c r="F4" s="13">
        <f>406.01+665.33+352.69</f>
        <v>1424.0300000000002</v>
      </c>
      <c r="G4" s="13">
        <f>1580.24+3477.72+1509.29</f>
        <v>6567.25</v>
      </c>
      <c r="H4" s="13">
        <f>439.01+1005.62+436.31</f>
        <v>1880.94</v>
      </c>
      <c r="I4" s="13">
        <f>3381.33+4694.14+3821.32</f>
        <v>11896.79</v>
      </c>
      <c r="J4" s="12">
        <f>B4+C4+D4-E4-F4+G4+H4+I4</f>
        <v>216727.63</v>
      </c>
      <c r="K4" s="9"/>
    </row>
    <row r="5" spans="1:11" s="1" customFormat="1" ht="15.75" x14ac:dyDescent="0.25">
      <c r="A5" s="3" t="s">
        <v>5</v>
      </c>
      <c r="B5" s="13">
        <f>37751.81+33402.25</f>
        <v>71154.06</v>
      </c>
      <c r="C5" s="13">
        <f>11411.76+9360.43</f>
        <v>20772.190000000002</v>
      </c>
      <c r="D5" s="13">
        <f>762.44+623.57</f>
        <v>1386.0100000000002</v>
      </c>
      <c r="E5" s="13">
        <f>1052.43+1528.36</f>
        <v>2580.79</v>
      </c>
      <c r="F5" s="13">
        <f>340.23+460.22</f>
        <v>800.45</v>
      </c>
      <c r="G5" s="13">
        <f>1128.5+1871.57</f>
        <v>3000.0699999999997</v>
      </c>
      <c r="H5" s="13">
        <f>338.76+541.26</f>
        <v>880.02</v>
      </c>
      <c r="I5" s="13">
        <f>2182.33+2036.41</f>
        <v>4218.74</v>
      </c>
      <c r="J5" s="12">
        <f>B5+C5+D5-E5-F5+G5+H5+I5</f>
        <v>98029.85</v>
      </c>
    </row>
    <row r="6" spans="1:11" s="1" customFormat="1" ht="15.75" x14ac:dyDescent="0.25">
      <c r="A6" s="3">
        <v>3</v>
      </c>
      <c r="B6" s="13">
        <v>159019.53</v>
      </c>
      <c r="C6" s="13">
        <v>44579.96</v>
      </c>
      <c r="D6" s="13">
        <v>2789.08</v>
      </c>
      <c r="E6" s="13">
        <v>4941.17</v>
      </c>
      <c r="F6" s="13">
        <v>1484.32</v>
      </c>
      <c r="G6" s="13">
        <v>5775.17</v>
      </c>
      <c r="H6" s="13">
        <v>1632.35</v>
      </c>
      <c r="I6" s="13">
        <v>10393.02</v>
      </c>
      <c r="J6" s="12">
        <f>B6+C6+D6-E6-F6+G6+H6+I6</f>
        <v>217763.61999999997</v>
      </c>
    </row>
    <row r="7" spans="1:11" s="1" customFormat="1" ht="15.75" x14ac:dyDescent="0.25">
      <c r="A7" s="3">
        <v>4</v>
      </c>
      <c r="B7" s="13">
        <v>2863.04</v>
      </c>
      <c r="C7" s="13">
        <v>843.21</v>
      </c>
      <c r="D7" s="13">
        <v>1.0900000000000001</v>
      </c>
      <c r="E7" s="13">
        <v>559.61</v>
      </c>
      <c r="F7" s="13">
        <v>155.09</v>
      </c>
      <c r="G7" s="13"/>
      <c r="H7" s="13"/>
      <c r="I7" s="13">
        <v>817.61</v>
      </c>
      <c r="J7" s="12">
        <f>B7+C7+D7-E7-F7+G7+H7+I7</f>
        <v>3810.25</v>
      </c>
    </row>
    <row r="8" spans="1:11" s="1" customFormat="1" ht="15.75" x14ac:dyDescent="0.25">
      <c r="A8" s="3">
        <v>5</v>
      </c>
      <c r="B8" s="5">
        <f>56385.02</f>
        <v>56385.02</v>
      </c>
      <c r="C8" s="13">
        <v>15807.28</v>
      </c>
      <c r="D8" s="13">
        <v>341.68</v>
      </c>
      <c r="E8" s="13">
        <v>2034.64</v>
      </c>
      <c r="F8" s="13">
        <v>573.13</v>
      </c>
      <c r="G8" s="13">
        <v>1949.31</v>
      </c>
      <c r="H8" s="13">
        <v>550.91</v>
      </c>
      <c r="I8" s="13">
        <v>3914.2</v>
      </c>
      <c r="J8" s="12">
        <f>B8+C8+D8-E8-F8+G8+H8+I8</f>
        <v>76340.62999999999</v>
      </c>
    </row>
    <row r="9" spans="1:11" s="1" customFormat="1" ht="15.75" x14ac:dyDescent="0.25">
      <c r="A9" s="3">
        <v>6</v>
      </c>
      <c r="B9" s="13">
        <v>147854.87</v>
      </c>
      <c r="C9" s="13">
        <v>41450.839999999997</v>
      </c>
      <c r="D9" s="13">
        <v>2986.61</v>
      </c>
      <c r="E9" s="13">
        <v>3759.78</v>
      </c>
      <c r="F9" s="13">
        <v>1146.69</v>
      </c>
      <c r="G9" s="13">
        <v>4584.2299999999996</v>
      </c>
      <c r="H9" s="13">
        <v>1288.05</v>
      </c>
      <c r="I9" s="13">
        <v>9325.48</v>
      </c>
      <c r="J9" s="12">
        <f>B9+C9+D9-E9-F9+G9+H9+I9</f>
        <v>202583.61</v>
      </c>
    </row>
    <row r="10" spans="1:11" s="1" customFormat="1" ht="15.75" x14ac:dyDescent="0.25">
      <c r="A10" s="3">
        <v>7</v>
      </c>
      <c r="B10" s="13">
        <v>159495.29999999999</v>
      </c>
      <c r="C10" s="13">
        <v>48241.2</v>
      </c>
      <c r="D10" s="13">
        <v>3221.69</v>
      </c>
      <c r="E10" s="13">
        <v>5327.71</v>
      </c>
      <c r="F10" s="13">
        <v>1743.52</v>
      </c>
      <c r="G10" s="13">
        <v>4871.41</v>
      </c>
      <c r="H10" s="13">
        <v>1535.19</v>
      </c>
      <c r="I10" s="13">
        <v>10122.950000000001</v>
      </c>
      <c r="J10" s="12">
        <f>B10+C10+D10-E10-F10+G10+H10+I10</f>
        <v>220416.51000000004</v>
      </c>
    </row>
    <row r="11" spans="1:11" s="1" customFormat="1" ht="15.75" x14ac:dyDescent="0.25">
      <c r="A11" s="3">
        <v>8</v>
      </c>
      <c r="B11" s="13">
        <v>102522.88</v>
      </c>
      <c r="C11" s="13">
        <v>28353.73</v>
      </c>
      <c r="D11" s="13">
        <v>2070.3200000000002</v>
      </c>
      <c r="E11" s="13">
        <v>2683.64</v>
      </c>
      <c r="F11" s="13">
        <v>808.36</v>
      </c>
      <c r="G11" s="13">
        <v>3167.31</v>
      </c>
      <c r="H11" s="13">
        <v>879.95</v>
      </c>
      <c r="I11" s="13">
        <v>5992.57</v>
      </c>
      <c r="J11" s="12">
        <f>B11+C11+D11-E11-F11+G11+H11+I11</f>
        <v>139494.76</v>
      </c>
    </row>
    <row r="12" spans="1:11" s="2" customFormat="1" ht="15.75" x14ac:dyDescent="0.25">
      <c r="A12" s="4" t="s">
        <v>6</v>
      </c>
      <c r="B12" s="13">
        <v>2944.49</v>
      </c>
      <c r="C12" s="13">
        <v>825.35</v>
      </c>
      <c r="D12" s="13">
        <v>59.46</v>
      </c>
      <c r="E12" s="13">
        <v>742.43</v>
      </c>
      <c r="F12" s="13">
        <v>226.97</v>
      </c>
      <c r="G12" s="13"/>
      <c r="H12" s="13"/>
      <c r="I12" s="13">
        <v>124.12</v>
      </c>
      <c r="J12" s="12">
        <f>B12+C12+D12-E12-F12+G12+H12+I12</f>
        <v>2984.02</v>
      </c>
    </row>
  </sheetData>
  <sortState ref="A3:T47">
    <sortCondition ref="A3:A47"/>
  </sortState>
  <mergeCells count="2">
    <mergeCell ref="A1:J1"/>
    <mergeCell ref="A2:J2"/>
  </mergeCells>
  <pageMargins left="0.23622047244094491" right="0.23622047244094491" top="0.59055118110236227" bottom="0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2014_TD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 Marini</dc:creator>
  <cp:lastModifiedBy>Astrid Mayer</cp:lastModifiedBy>
  <cp:lastPrinted>2016-02-28T21:22:10Z</cp:lastPrinted>
  <dcterms:created xsi:type="dcterms:W3CDTF">2016-02-22T13:15:11Z</dcterms:created>
  <dcterms:modified xsi:type="dcterms:W3CDTF">2016-03-19T10:47:59Z</dcterms:modified>
</cp:coreProperties>
</file>